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11" firstSheet="9" activeTab="10"/>
  </bookViews>
  <sheets>
    <sheet name="文田高中语文" sheetId="1" r:id="rId1"/>
    <sheet name="文田高中语文应届岗" sheetId="2" r:id="rId2"/>
    <sheet name="文田高中数学" sheetId="3" r:id="rId3"/>
    <sheet name="文田高中数学应届岗" sheetId="4" r:id="rId4"/>
    <sheet name="文田高中英语" sheetId="5" r:id="rId5"/>
    <sheet name="文田高中英语应届岗" sheetId="6" r:id="rId6"/>
    <sheet name="文田高中物理" sheetId="7" r:id="rId7"/>
    <sheet name="文田高中化学" sheetId="8" r:id="rId8"/>
    <sheet name="文田高中生物" sheetId="9" r:id="rId9"/>
    <sheet name="文田高中政治" sheetId="10" r:id="rId10"/>
    <sheet name="文田高中地理" sheetId="11" r:id="rId11"/>
    <sheet name="文田高中音乐" sheetId="12" r:id="rId12"/>
    <sheet name="文田高中体育" sheetId="13" r:id="rId13"/>
    <sheet name="文田高中美术" sheetId="14" r:id="rId14"/>
    <sheet name="文田高中心理健康" sheetId="15" r:id="rId15"/>
  </sheets>
  <definedNames>
    <definedName name="_xlnm._FilterDatabase" localSheetId="0" hidden="1">'文田高中语文'!$A$5:$K$8</definedName>
    <definedName name="_xlnm._FilterDatabase" localSheetId="1" hidden="1">'文田高中语文应届岗'!$A$5:$K$13</definedName>
    <definedName name="_xlnm._FilterDatabase" localSheetId="3" hidden="1">'文田高中数学应届岗'!$A$5:$K$11</definedName>
    <definedName name="_xlnm._FilterDatabase" localSheetId="4" hidden="1">'文田高中英语'!$A$5:$K$10</definedName>
    <definedName name="_xlnm._FilterDatabase" localSheetId="5" hidden="1">'文田高中英语应届岗'!$A$5:$K$10</definedName>
    <definedName name="_xlnm._FilterDatabase" localSheetId="7" hidden="1">'文田高中化学'!$A$5:$K$9</definedName>
    <definedName name="_xlnm._FilterDatabase" localSheetId="8" hidden="1">'文田高中生物'!$A$5:$K$8</definedName>
    <definedName name="_xlnm._FilterDatabase" localSheetId="9" hidden="1">'文田高中政治'!$A$5:$K$7</definedName>
    <definedName name="_xlnm._FilterDatabase" localSheetId="11" hidden="1">'文田高中音乐'!$A$5:$K$8</definedName>
  </definedNames>
  <calcPr fullCalcOnLoad="1"/>
</workbook>
</file>

<file path=xl/sharedStrings.xml><?xml version="1.0" encoding="utf-8"?>
<sst xmlns="http://schemas.openxmlformats.org/spreadsheetml/2006/main" count="357" uniqueCount="94">
  <si>
    <t>2023年泰和县全省统一招聘教师考试总成绩汇总表</t>
  </si>
  <si>
    <t>（招录2人）</t>
  </si>
  <si>
    <r>
      <t>学科：</t>
    </r>
    <r>
      <rPr>
        <b/>
        <sz val="14"/>
        <rFont val="仿宋_GB2312"/>
        <family val="3"/>
      </rPr>
      <t>文田高中语文</t>
    </r>
  </si>
  <si>
    <t>序号</t>
  </si>
  <si>
    <t>姓 名</t>
  </si>
  <si>
    <t>笔试折算成绩=笔试成绩×（50÷笔试总分）</t>
  </si>
  <si>
    <t>面试折算成绩=面试成绩×（50÷面试总分）</t>
  </si>
  <si>
    <t>考试总
成绩</t>
  </si>
  <si>
    <t>总分
排名</t>
  </si>
  <si>
    <t>备注</t>
  </si>
  <si>
    <t>综合知识
成绩</t>
  </si>
  <si>
    <t>学科专业
成绩</t>
  </si>
  <si>
    <t>总成绩</t>
  </si>
  <si>
    <t>笔试折算分</t>
  </si>
  <si>
    <t>面试成绩</t>
  </si>
  <si>
    <t>面试折算分</t>
  </si>
  <si>
    <t>1</t>
  </si>
  <si>
    <t>王英</t>
  </si>
  <si>
    <t>入闱体检</t>
  </si>
  <si>
    <t>2</t>
  </si>
  <si>
    <t>曾晶</t>
  </si>
  <si>
    <t>3</t>
  </si>
  <si>
    <t>黄世水</t>
  </si>
  <si>
    <t>（招录3人）</t>
  </si>
  <si>
    <r>
      <t>学科：</t>
    </r>
    <r>
      <rPr>
        <b/>
        <sz val="14"/>
        <rFont val="仿宋_GB2312"/>
        <family val="3"/>
      </rPr>
      <t>文田高中语文应届岗</t>
    </r>
  </si>
  <si>
    <t>陈鹃</t>
  </si>
  <si>
    <t>龚小颖</t>
  </si>
  <si>
    <t>廖春月</t>
  </si>
  <si>
    <t>4</t>
  </si>
  <si>
    <t>万馨</t>
  </si>
  <si>
    <t>5</t>
  </si>
  <si>
    <t>李欣钰</t>
  </si>
  <si>
    <t>6</t>
  </si>
  <si>
    <t>蒋英杰</t>
  </si>
  <si>
    <t>7</t>
  </si>
  <si>
    <t>郭月</t>
  </si>
  <si>
    <t>8</t>
  </si>
  <si>
    <t>肖宁</t>
  </si>
  <si>
    <r>
      <t>学科：</t>
    </r>
    <r>
      <rPr>
        <b/>
        <sz val="14"/>
        <rFont val="仿宋_GB2312"/>
        <family val="3"/>
      </rPr>
      <t>文田高中数学</t>
    </r>
  </si>
  <si>
    <t>杨淑琪</t>
  </si>
  <si>
    <t>胡琳琳</t>
  </si>
  <si>
    <r>
      <t>学科：</t>
    </r>
    <r>
      <rPr>
        <b/>
        <sz val="14"/>
        <rFont val="仿宋_GB2312"/>
        <family val="3"/>
      </rPr>
      <t>文田高中数学应届岗</t>
    </r>
  </si>
  <si>
    <t>李婷</t>
  </si>
  <si>
    <t>邹怡</t>
  </si>
  <si>
    <t>康津津</t>
  </si>
  <si>
    <t>曾宗来</t>
  </si>
  <si>
    <t>张龙</t>
  </si>
  <si>
    <t>肖玉琪</t>
  </si>
  <si>
    <r>
      <t>学科：</t>
    </r>
    <r>
      <rPr>
        <b/>
        <sz val="14"/>
        <rFont val="仿宋_GB2312"/>
        <family val="3"/>
      </rPr>
      <t>文田高中英语</t>
    </r>
  </si>
  <si>
    <t>刘曦</t>
  </si>
  <si>
    <t>曾旭琴</t>
  </si>
  <si>
    <t>孙丽平</t>
  </si>
  <si>
    <t>李幸子</t>
  </si>
  <si>
    <t>朱佳兴</t>
  </si>
  <si>
    <r>
      <t>学科：</t>
    </r>
    <r>
      <rPr>
        <b/>
        <sz val="14"/>
        <rFont val="仿宋_GB2312"/>
        <family val="3"/>
      </rPr>
      <t>文田高中英语应届岗</t>
    </r>
  </si>
  <si>
    <t>刘玉菁</t>
  </si>
  <si>
    <t>钟静</t>
  </si>
  <si>
    <t>陈倩倩</t>
  </si>
  <si>
    <t>童月</t>
  </si>
  <si>
    <t>毛文兰</t>
  </si>
  <si>
    <r>
      <t>学科：</t>
    </r>
    <r>
      <rPr>
        <b/>
        <sz val="14"/>
        <rFont val="仿宋_GB2312"/>
        <family val="3"/>
      </rPr>
      <t>文田高中物理</t>
    </r>
  </si>
  <si>
    <t>谢莎</t>
  </si>
  <si>
    <r>
      <t>学科：</t>
    </r>
    <r>
      <rPr>
        <b/>
        <sz val="14"/>
        <rFont val="仿宋_GB2312"/>
        <family val="3"/>
      </rPr>
      <t>文田高中化学</t>
    </r>
  </si>
  <si>
    <t>杜志志</t>
  </si>
  <si>
    <t>赖海辉</t>
  </si>
  <si>
    <t>康信土</t>
  </si>
  <si>
    <t>王灵通</t>
  </si>
  <si>
    <r>
      <t>学科：</t>
    </r>
    <r>
      <rPr>
        <b/>
        <sz val="14"/>
        <rFont val="仿宋_GB2312"/>
        <family val="3"/>
      </rPr>
      <t>文田高中生物</t>
    </r>
  </si>
  <si>
    <t>温露华</t>
  </si>
  <si>
    <t>朱肖</t>
  </si>
  <si>
    <t>王芳财</t>
  </si>
  <si>
    <t>（招录1人）</t>
  </si>
  <si>
    <r>
      <t>学科：</t>
    </r>
    <r>
      <rPr>
        <b/>
        <sz val="14"/>
        <rFont val="仿宋_GB2312"/>
        <family val="3"/>
      </rPr>
      <t>文田高中政治</t>
    </r>
  </si>
  <si>
    <t>周雪华</t>
  </si>
  <si>
    <t>康乐</t>
  </si>
  <si>
    <r>
      <t>学科：</t>
    </r>
    <r>
      <rPr>
        <b/>
        <sz val="14"/>
        <rFont val="仿宋_GB2312"/>
        <family val="3"/>
      </rPr>
      <t>文田高中地理</t>
    </r>
  </si>
  <si>
    <t>肖满红</t>
  </si>
  <si>
    <r>
      <t>学科：</t>
    </r>
    <r>
      <rPr>
        <b/>
        <sz val="14"/>
        <rFont val="仿宋_GB2312"/>
        <family val="3"/>
      </rPr>
      <t>文田高中音乐</t>
    </r>
  </si>
  <si>
    <t>笔试折算成绩=笔试成绩×（40÷笔试总分）</t>
  </si>
  <si>
    <t>面试折算成绩=面试成绩×（60÷面试总分）</t>
  </si>
  <si>
    <t>郭志龙</t>
  </si>
  <si>
    <t>彭欢</t>
  </si>
  <si>
    <t>张凤仪</t>
  </si>
  <si>
    <r>
      <t>学科：</t>
    </r>
    <r>
      <rPr>
        <b/>
        <sz val="14"/>
        <rFont val="仿宋_GB2312"/>
        <family val="3"/>
      </rPr>
      <t>文田高中体育与健康</t>
    </r>
  </si>
  <si>
    <t>彭琰</t>
  </si>
  <si>
    <t>刘恩栋</t>
  </si>
  <si>
    <t>罗晶</t>
  </si>
  <si>
    <r>
      <t>学科：</t>
    </r>
    <r>
      <rPr>
        <b/>
        <sz val="14"/>
        <rFont val="仿宋_GB2312"/>
        <family val="3"/>
      </rPr>
      <t>文田高中美术</t>
    </r>
  </si>
  <si>
    <t>吴莉</t>
  </si>
  <si>
    <t>龚紫青</t>
  </si>
  <si>
    <t>杨江龙</t>
  </si>
  <si>
    <r>
      <t>学科：</t>
    </r>
    <r>
      <rPr>
        <b/>
        <sz val="14"/>
        <rFont val="仿宋_GB2312"/>
        <family val="3"/>
      </rPr>
      <t>文田高中心理健康</t>
    </r>
  </si>
  <si>
    <t>龙琴</t>
  </si>
  <si>
    <t>周志红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</si>
</sst>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1"/>
      <name val="方正小标宋简体"/>
      <family val="0"/>
    </font>
    <font>
      <sz val="18"/>
      <name val="仿宋"/>
      <family val="3"/>
    </font>
    <font>
      <sz val="14"/>
      <name val="仿宋_GB2312"/>
      <family val="3"/>
    </font>
    <font>
      <sz val="11"/>
      <color indexed="8"/>
      <name val="方正小标宋简体"/>
      <family val="0"/>
    </font>
    <font>
      <sz val="10"/>
      <name val="方正小标宋简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仿宋_GB2312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34" fillId="0" borderId="0">
      <alignment vertical="center"/>
      <protection/>
    </xf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 shrinkToFit="1"/>
    </xf>
    <xf numFmtId="176" fontId="11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="120" zoomScaleNormal="120" workbookViewId="0" topLeftCell="A1">
      <selection activeCell="J6" sqref="J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7.75" customHeight="1">
      <c r="A6" s="29" t="s">
        <v>16</v>
      </c>
      <c r="B6" s="25" t="s">
        <v>17</v>
      </c>
      <c r="C6" s="30">
        <v>72.5</v>
      </c>
      <c r="D6" s="31">
        <v>94</v>
      </c>
      <c r="E6" s="17">
        <f>C6+D6</f>
        <v>166.5</v>
      </c>
      <c r="F6" s="18">
        <f>E6*0.2</f>
        <v>33.300000000000004</v>
      </c>
      <c r="G6" s="18">
        <v>83.52</v>
      </c>
      <c r="H6" s="19">
        <f>G6*0.5</f>
        <v>41.76</v>
      </c>
      <c r="I6" s="19">
        <f>F6+H6</f>
        <v>75.06</v>
      </c>
      <c r="J6" s="23">
        <v>1</v>
      </c>
      <c r="K6" s="24" t="s">
        <v>18</v>
      </c>
    </row>
    <row r="7" spans="1:11" ht="28.5" customHeight="1">
      <c r="A7" s="29" t="s">
        <v>19</v>
      </c>
      <c r="B7" s="27" t="s">
        <v>20</v>
      </c>
      <c r="C7" s="27">
        <v>79</v>
      </c>
      <c r="D7" s="31">
        <v>82</v>
      </c>
      <c r="E7" s="17">
        <f>C7+D7</f>
        <v>161</v>
      </c>
      <c r="F7" s="18">
        <f>E7*0.2</f>
        <v>32.2</v>
      </c>
      <c r="G7" s="26">
        <v>82</v>
      </c>
      <c r="H7" s="19">
        <f>G7*0.5</f>
        <v>41</v>
      </c>
      <c r="I7" s="19">
        <f>F7+H7</f>
        <v>73.2</v>
      </c>
      <c r="J7" s="27">
        <v>2</v>
      </c>
      <c r="K7" s="27" t="s">
        <v>18</v>
      </c>
    </row>
    <row r="8" spans="1:11" ht="28.5" customHeight="1">
      <c r="A8" s="29" t="s">
        <v>21</v>
      </c>
      <c r="B8" s="27" t="s">
        <v>22</v>
      </c>
      <c r="C8" s="27">
        <v>60.5</v>
      </c>
      <c r="D8" s="31">
        <v>92</v>
      </c>
      <c r="E8" s="17">
        <f>C8+D8</f>
        <v>152.5</v>
      </c>
      <c r="F8" s="18">
        <f>E8*0.2</f>
        <v>30.5</v>
      </c>
      <c r="G8" s="26">
        <v>77.78</v>
      </c>
      <c r="H8" s="19">
        <f>G8*0.5</f>
        <v>38.89</v>
      </c>
      <c r="I8" s="19">
        <f>F8+H8</f>
        <v>69.39</v>
      </c>
      <c r="J8" s="27"/>
      <c r="K8" s="27"/>
    </row>
  </sheetData>
  <sheetProtection/>
  <autoFilter ref="A5:K8">
    <sortState ref="A6:K8">
      <sortCondition descending="1" sortBy="value" ref="I6:I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="130" zoomScaleNormal="130" workbookViewId="0" topLeftCell="A1">
      <selection activeCell="O7" sqref="O7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7.75" customHeight="1">
      <c r="A6" s="25" t="s">
        <v>16</v>
      </c>
      <c r="B6" s="25" t="s">
        <v>73</v>
      </c>
      <c r="C6" s="16">
        <v>70</v>
      </c>
      <c r="D6" s="16">
        <v>104.5</v>
      </c>
      <c r="E6" s="17">
        <f>C6+D6</f>
        <v>174.5</v>
      </c>
      <c r="F6" s="18">
        <f>E6*0.2</f>
        <v>34.9</v>
      </c>
      <c r="G6" s="18">
        <v>81.48</v>
      </c>
      <c r="H6" s="19">
        <f>G6*0.5</f>
        <v>40.74</v>
      </c>
      <c r="I6" s="19">
        <f>F6+H6</f>
        <v>75.64</v>
      </c>
      <c r="J6" s="23">
        <v>1</v>
      </c>
      <c r="K6" s="24" t="s">
        <v>18</v>
      </c>
    </row>
    <row r="7" spans="1:11" s="2" customFormat="1" ht="27.75" customHeight="1">
      <c r="A7" s="25" t="s">
        <v>19</v>
      </c>
      <c r="B7" s="25" t="s">
        <v>74</v>
      </c>
      <c r="C7" s="16">
        <v>66</v>
      </c>
      <c r="D7" s="16">
        <v>103.5</v>
      </c>
      <c r="E7" s="17">
        <f>C7+D7</f>
        <v>169.5</v>
      </c>
      <c r="F7" s="18">
        <f>E7*0.2</f>
        <v>33.9</v>
      </c>
      <c r="G7" s="18">
        <v>81.66</v>
      </c>
      <c r="H7" s="19">
        <f>G7*0.5</f>
        <v>40.83</v>
      </c>
      <c r="I7" s="19">
        <f>F7+H7</f>
        <v>74.72999999999999</v>
      </c>
      <c r="J7" s="23"/>
      <c r="K7" s="24"/>
    </row>
    <row r="8" ht="20.25" customHeight="1"/>
  </sheetData>
  <sheetProtection/>
  <autoFilter ref="A5:K7">
    <sortState ref="A6:K7">
      <sortCondition descending="1" sortBy="value" ref="I6:I7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160" zoomScaleNormal="160" workbookViewId="0" topLeftCell="A1">
      <selection activeCell="N7" sqref="N7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7.75" customHeight="1">
      <c r="A6" s="25" t="s">
        <v>16</v>
      </c>
      <c r="B6" s="25" t="s">
        <v>76</v>
      </c>
      <c r="C6" s="17">
        <v>43</v>
      </c>
      <c r="D6" s="17">
        <v>95.5</v>
      </c>
      <c r="E6" s="17">
        <f>C6+D6</f>
        <v>138.5</v>
      </c>
      <c r="F6" s="18">
        <f>E6*0.2</f>
        <v>27.700000000000003</v>
      </c>
      <c r="G6" s="18">
        <v>78.2</v>
      </c>
      <c r="H6" s="19">
        <f>G6*0.5</f>
        <v>39.1</v>
      </c>
      <c r="I6" s="19">
        <f>F6+H6</f>
        <v>66.80000000000001</v>
      </c>
      <c r="J6" s="23">
        <v>1</v>
      </c>
      <c r="K6" s="24" t="s">
        <v>18</v>
      </c>
    </row>
    <row r="7" ht="20.25" customHeight="1"/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"/>
  <sheetViews>
    <sheetView zoomScale="130" zoomScaleNormal="130" workbookViewId="0" topLeftCell="A1">
      <selection activeCell="K10" sqref="K10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78</v>
      </c>
      <c r="D4" s="9"/>
      <c r="E4" s="9"/>
      <c r="F4" s="10"/>
      <c r="G4" s="11" t="s">
        <v>79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15">
        <v>1</v>
      </c>
      <c r="B6" s="25" t="s">
        <v>80</v>
      </c>
      <c r="C6" s="16">
        <v>73</v>
      </c>
      <c r="D6" s="16">
        <v>101.5</v>
      </c>
      <c r="E6" s="17">
        <f>C6+D6</f>
        <v>174.5</v>
      </c>
      <c r="F6" s="18">
        <f>E6*0.16</f>
        <v>27.92</v>
      </c>
      <c r="G6" s="18">
        <v>84</v>
      </c>
      <c r="H6" s="19">
        <f>G6*0.6</f>
        <v>50.4</v>
      </c>
      <c r="I6" s="19">
        <f>F6+H6</f>
        <v>78.32</v>
      </c>
      <c r="J6" s="23">
        <v>1</v>
      </c>
      <c r="K6" s="24" t="s">
        <v>18</v>
      </c>
    </row>
    <row r="7" spans="1:11" s="2" customFormat="1" ht="28.5" customHeight="1">
      <c r="A7" s="15">
        <v>2</v>
      </c>
      <c r="B7" s="25" t="s">
        <v>81</v>
      </c>
      <c r="C7" s="16">
        <v>67</v>
      </c>
      <c r="D7" s="16">
        <v>95</v>
      </c>
      <c r="E7" s="17">
        <f>C7+D7</f>
        <v>162</v>
      </c>
      <c r="F7" s="18">
        <f>E7*0.16</f>
        <v>25.92</v>
      </c>
      <c r="G7" s="18">
        <v>78.6</v>
      </c>
      <c r="H7" s="19">
        <f>G7*0.6</f>
        <v>47.16</v>
      </c>
      <c r="I7" s="19">
        <f>F7+H7</f>
        <v>73.08</v>
      </c>
      <c r="J7" s="23"/>
      <c r="K7" s="24"/>
    </row>
    <row r="8" spans="1:11" s="2" customFormat="1" ht="28.5" customHeight="1">
      <c r="A8" s="15">
        <v>3</v>
      </c>
      <c r="B8" s="25" t="s">
        <v>82</v>
      </c>
      <c r="C8" s="16">
        <v>58</v>
      </c>
      <c r="D8" s="16">
        <v>90.5</v>
      </c>
      <c r="E8" s="17">
        <f>C8+D8</f>
        <v>148.5</v>
      </c>
      <c r="F8" s="18">
        <f>E8*0.16</f>
        <v>23.76</v>
      </c>
      <c r="G8" s="18">
        <v>79.56</v>
      </c>
      <c r="H8" s="19">
        <f>G8*0.6</f>
        <v>47.736</v>
      </c>
      <c r="I8" s="19">
        <f>F8+H8</f>
        <v>71.496</v>
      </c>
      <c r="J8" s="23"/>
      <c r="K8" s="24"/>
    </row>
  </sheetData>
  <sheetProtection/>
  <autoFilter ref="A5:K8">
    <sortState ref="A6:K8">
      <sortCondition descending="1" sortBy="value" ref="I6:I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"/>
  <sheetViews>
    <sheetView zoomScale="145" zoomScaleNormal="145" workbookViewId="0" topLeftCell="A1">
      <selection activeCell="N7" sqref="N7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78</v>
      </c>
      <c r="D4" s="9"/>
      <c r="E4" s="9"/>
      <c r="F4" s="10"/>
      <c r="G4" s="11" t="s">
        <v>79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15">
        <v>1</v>
      </c>
      <c r="B6" s="25" t="s">
        <v>84</v>
      </c>
      <c r="C6" s="16">
        <v>76.5</v>
      </c>
      <c r="D6" s="16">
        <v>107.5</v>
      </c>
      <c r="E6" s="17">
        <f>C6+D6</f>
        <v>184</v>
      </c>
      <c r="F6" s="18">
        <f>E6*0.16</f>
        <v>29.44</v>
      </c>
      <c r="G6" s="18">
        <v>73.21</v>
      </c>
      <c r="H6" s="19">
        <f>G6*0.6</f>
        <v>43.925999999999995</v>
      </c>
      <c r="I6" s="19">
        <f>F6+H6</f>
        <v>73.366</v>
      </c>
      <c r="J6" s="23">
        <v>1</v>
      </c>
      <c r="K6" s="24" t="s">
        <v>18</v>
      </c>
    </row>
    <row r="7" spans="1:11" s="2" customFormat="1" ht="28.5" customHeight="1">
      <c r="A7" s="15">
        <v>2</v>
      </c>
      <c r="B7" s="25" t="s">
        <v>85</v>
      </c>
      <c r="C7" s="16">
        <v>48</v>
      </c>
      <c r="D7" s="16">
        <v>71</v>
      </c>
      <c r="E7" s="17">
        <f>C7+D7</f>
        <v>119</v>
      </c>
      <c r="F7" s="18">
        <f>E7*0.16</f>
        <v>19.04</v>
      </c>
      <c r="G7" s="18">
        <v>70.56</v>
      </c>
      <c r="H7" s="19">
        <f>G7*0.6</f>
        <v>42.336</v>
      </c>
      <c r="I7" s="19">
        <f>F7+H7</f>
        <v>61.376</v>
      </c>
      <c r="J7" s="23"/>
      <c r="K7" s="24"/>
    </row>
    <row r="8" spans="1:11" s="2" customFormat="1" ht="28.5" customHeight="1">
      <c r="A8" s="15">
        <v>3</v>
      </c>
      <c r="B8" s="25" t="s">
        <v>86</v>
      </c>
      <c r="C8" s="16">
        <v>32.5</v>
      </c>
      <c r="D8" s="16">
        <v>82</v>
      </c>
      <c r="E8" s="17">
        <f>C8+D8</f>
        <v>114.5</v>
      </c>
      <c r="F8" s="18">
        <f>E8*0.16</f>
        <v>18.32</v>
      </c>
      <c r="G8" s="18">
        <v>77.02</v>
      </c>
      <c r="H8" s="19">
        <f>G8*0.6</f>
        <v>46.211999999999996</v>
      </c>
      <c r="I8" s="19">
        <f>F8+H8</f>
        <v>64.532</v>
      </c>
      <c r="J8" s="23"/>
      <c r="K8" s="24"/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"/>
  <sheetViews>
    <sheetView zoomScale="160" zoomScaleNormal="160" workbookViewId="0" topLeftCell="A1">
      <selection activeCell="N7" sqref="N7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78</v>
      </c>
      <c r="D4" s="9"/>
      <c r="E4" s="9"/>
      <c r="F4" s="10"/>
      <c r="G4" s="11" t="s">
        <v>79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15">
        <v>1</v>
      </c>
      <c r="B6" s="25" t="s">
        <v>88</v>
      </c>
      <c r="C6" s="16">
        <v>78</v>
      </c>
      <c r="D6" s="16">
        <v>91</v>
      </c>
      <c r="E6" s="17">
        <f>C6+D6</f>
        <v>169</v>
      </c>
      <c r="F6" s="18">
        <f>E6*0.16</f>
        <v>27.04</v>
      </c>
      <c r="G6" s="18">
        <v>76.16</v>
      </c>
      <c r="H6" s="19">
        <f>G6*0.6</f>
        <v>45.696</v>
      </c>
      <c r="I6" s="19">
        <f>F6+H6</f>
        <v>72.73599999999999</v>
      </c>
      <c r="J6" s="23"/>
      <c r="K6" s="24"/>
    </row>
    <row r="7" spans="1:11" s="2" customFormat="1" ht="28.5" customHeight="1">
      <c r="A7" s="15">
        <v>2</v>
      </c>
      <c r="B7" s="25" t="s">
        <v>89</v>
      </c>
      <c r="C7" s="16">
        <v>76.5</v>
      </c>
      <c r="D7" s="16">
        <v>89</v>
      </c>
      <c r="E7" s="17">
        <f>C7+D7</f>
        <v>165.5</v>
      </c>
      <c r="F7" s="18">
        <f>E7*0.16</f>
        <v>26.48</v>
      </c>
      <c r="G7" s="18">
        <v>82.44</v>
      </c>
      <c r="H7" s="19">
        <f>G7*0.6</f>
        <v>49.464</v>
      </c>
      <c r="I7" s="19">
        <f>F7+H7</f>
        <v>75.944</v>
      </c>
      <c r="J7" s="23">
        <v>1</v>
      </c>
      <c r="K7" s="24" t="s">
        <v>18</v>
      </c>
    </row>
    <row r="8" spans="1:11" s="2" customFormat="1" ht="28.5" customHeight="1">
      <c r="A8" s="15">
        <v>3</v>
      </c>
      <c r="B8" s="25" t="s">
        <v>90</v>
      </c>
      <c r="C8" s="16">
        <v>71.5</v>
      </c>
      <c r="D8" s="16">
        <v>92.5</v>
      </c>
      <c r="E8" s="17">
        <f>C8+D8</f>
        <v>164</v>
      </c>
      <c r="F8" s="18">
        <f>E8*0.16</f>
        <v>26.240000000000002</v>
      </c>
      <c r="G8" s="18">
        <v>81.4</v>
      </c>
      <c r="H8" s="19">
        <f>G8*0.6</f>
        <v>48.84</v>
      </c>
      <c r="I8" s="19">
        <f>F8+H8</f>
        <v>75.08000000000001</v>
      </c>
      <c r="J8" s="23"/>
      <c r="K8" s="24"/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"/>
  <sheetViews>
    <sheetView zoomScale="115" zoomScaleNormal="115" workbookViewId="0" topLeftCell="C1">
      <selection activeCell="O8" sqref="O8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91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15">
        <v>1</v>
      </c>
      <c r="B6" s="16" t="s">
        <v>92</v>
      </c>
      <c r="C6" s="16">
        <v>87.5</v>
      </c>
      <c r="D6" s="16">
        <v>133</v>
      </c>
      <c r="E6" s="17">
        <f>C6+D6</f>
        <v>220.5</v>
      </c>
      <c r="F6" s="18">
        <f>E6*0.2</f>
        <v>44.1</v>
      </c>
      <c r="G6" s="18">
        <v>83.24</v>
      </c>
      <c r="H6" s="19">
        <f>G6*0.5</f>
        <v>41.62</v>
      </c>
      <c r="I6" s="19">
        <f>F6+H6</f>
        <v>85.72</v>
      </c>
      <c r="J6" s="23">
        <v>1</v>
      </c>
      <c r="K6" s="24" t="s">
        <v>18</v>
      </c>
    </row>
    <row r="7" spans="1:11" s="2" customFormat="1" ht="28.5" customHeight="1">
      <c r="A7" s="15">
        <v>2</v>
      </c>
      <c r="B7" s="16" t="s">
        <v>93</v>
      </c>
      <c r="C7" s="16">
        <v>50.5</v>
      </c>
      <c r="D7" s="16">
        <v>114</v>
      </c>
      <c r="E7" s="17">
        <f>C7+D7</f>
        <v>164.5</v>
      </c>
      <c r="F7" s="18">
        <f>E7*0.2</f>
        <v>32.9</v>
      </c>
      <c r="G7" s="18">
        <v>82.3</v>
      </c>
      <c r="H7" s="19">
        <f>G7*0.5</f>
        <v>41.15</v>
      </c>
      <c r="I7" s="19">
        <f>F7+H7</f>
        <v>74.05</v>
      </c>
      <c r="J7" s="23"/>
      <c r="K7" s="24"/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="115" zoomScaleNormal="115" workbookViewId="0" topLeftCell="A1">
      <selection activeCell="O8" sqref="O8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25" t="s">
        <v>16</v>
      </c>
      <c r="B6" s="16" t="s">
        <v>25</v>
      </c>
      <c r="C6" s="16">
        <v>78.5</v>
      </c>
      <c r="D6" s="16">
        <v>90</v>
      </c>
      <c r="E6" s="17">
        <f>C6+D6</f>
        <v>168.5</v>
      </c>
      <c r="F6" s="18">
        <f>E6*0.2</f>
        <v>33.7</v>
      </c>
      <c r="G6" s="18">
        <v>81.6</v>
      </c>
      <c r="H6" s="19">
        <f>G6*0.5</f>
        <v>40.8</v>
      </c>
      <c r="I6" s="19">
        <f>F6+H6</f>
        <v>74.5</v>
      </c>
      <c r="J6" s="23">
        <v>1</v>
      </c>
      <c r="K6" s="24" t="s">
        <v>18</v>
      </c>
    </row>
    <row r="7" spans="1:11" s="2" customFormat="1" ht="28.5" customHeight="1">
      <c r="A7" s="25" t="s">
        <v>19</v>
      </c>
      <c r="B7" s="16" t="s">
        <v>26</v>
      </c>
      <c r="C7" s="16">
        <v>78.5</v>
      </c>
      <c r="D7" s="16">
        <v>88.5</v>
      </c>
      <c r="E7" s="17">
        <f>C7+D7</f>
        <v>167</v>
      </c>
      <c r="F7" s="18">
        <f>E7*0.2</f>
        <v>33.4</v>
      </c>
      <c r="G7" s="18">
        <v>78.16</v>
      </c>
      <c r="H7" s="19">
        <f>G7*0.5</f>
        <v>39.08</v>
      </c>
      <c r="I7" s="19">
        <f>F7+H7</f>
        <v>72.47999999999999</v>
      </c>
      <c r="J7" s="23">
        <v>3</v>
      </c>
      <c r="K7" s="24" t="s">
        <v>18</v>
      </c>
    </row>
    <row r="8" spans="1:11" s="2" customFormat="1" ht="28.5" customHeight="1">
      <c r="A8" s="25" t="s">
        <v>21</v>
      </c>
      <c r="B8" s="16" t="s">
        <v>27</v>
      </c>
      <c r="C8" s="16">
        <v>65.5</v>
      </c>
      <c r="D8" s="16">
        <v>96.5</v>
      </c>
      <c r="E8" s="17">
        <f>C8+D8</f>
        <v>162</v>
      </c>
      <c r="F8" s="18">
        <f>E8*0.2</f>
        <v>32.4</v>
      </c>
      <c r="G8" s="18">
        <v>82.14</v>
      </c>
      <c r="H8" s="19">
        <f>G8*0.5</f>
        <v>41.07</v>
      </c>
      <c r="I8" s="19">
        <f>F8+H8</f>
        <v>73.47</v>
      </c>
      <c r="J8" s="23">
        <v>2</v>
      </c>
      <c r="K8" s="24" t="s">
        <v>18</v>
      </c>
    </row>
    <row r="9" spans="1:11" ht="28.5" customHeight="1">
      <c r="A9" s="25" t="s">
        <v>28</v>
      </c>
      <c r="B9" s="16" t="s">
        <v>29</v>
      </c>
      <c r="C9" s="16">
        <v>69</v>
      </c>
      <c r="D9" s="16">
        <v>86.5</v>
      </c>
      <c r="E9" s="17">
        <f aca="true" t="shared" si="0" ref="E7:E13">C9+D9</f>
        <v>155.5</v>
      </c>
      <c r="F9" s="18">
        <f aca="true" t="shared" si="1" ref="F7:F13">E9*0.2</f>
        <v>31.1</v>
      </c>
      <c r="G9" s="26">
        <v>81.76</v>
      </c>
      <c r="H9" s="19">
        <f aca="true" t="shared" si="2" ref="H7:H13">G9*0.5</f>
        <v>40.88</v>
      </c>
      <c r="I9" s="19">
        <f aca="true" t="shared" si="3" ref="I7:I13">F9+H9</f>
        <v>71.98</v>
      </c>
      <c r="J9" s="27"/>
      <c r="K9" s="27"/>
    </row>
    <row r="10" spans="1:11" ht="28.5" customHeight="1">
      <c r="A10" s="25" t="s">
        <v>30</v>
      </c>
      <c r="B10" s="16" t="s">
        <v>31</v>
      </c>
      <c r="C10" s="16">
        <v>69</v>
      </c>
      <c r="D10" s="16">
        <v>81.5</v>
      </c>
      <c r="E10" s="17">
        <f t="shared" si="0"/>
        <v>150.5</v>
      </c>
      <c r="F10" s="18">
        <f t="shared" si="1"/>
        <v>30.1</v>
      </c>
      <c r="G10" s="26">
        <v>83.3</v>
      </c>
      <c r="H10" s="19">
        <f t="shared" si="2"/>
        <v>41.65</v>
      </c>
      <c r="I10" s="19">
        <f t="shared" si="3"/>
        <v>71.75</v>
      </c>
      <c r="J10" s="27"/>
      <c r="K10" s="27"/>
    </row>
    <row r="11" spans="1:11" ht="28.5" customHeight="1">
      <c r="A11" s="25" t="s">
        <v>32</v>
      </c>
      <c r="B11" s="16" t="s">
        <v>33</v>
      </c>
      <c r="C11" s="16">
        <v>46</v>
      </c>
      <c r="D11" s="16">
        <v>99</v>
      </c>
      <c r="E11" s="17">
        <f t="shared" si="0"/>
        <v>145</v>
      </c>
      <c r="F11" s="18">
        <f t="shared" si="1"/>
        <v>29</v>
      </c>
      <c r="G11" s="26">
        <v>82.1</v>
      </c>
      <c r="H11" s="19">
        <f t="shared" si="2"/>
        <v>41.05</v>
      </c>
      <c r="I11" s="19">
        <f t="shared" si="3"/>
        <v>70.05</v>
      </c>
      <c r="J11" s="27"/>
      <c r="K11" s="27"/>
    </row>
    <row r="12" spans="1:11" ht="28.5" customHeight="1">
      <c r="A12" s="25" t="s">
        <v>34</v>
      </c>
      <c r="B12" s="16" t="s">
        <v>35</v>
      </c>
      <c r="C12" s="16">
        <v>64</v>
      </c>
      <c r="D12" s="16">
        <v>76.5</v>
      </c>
      <c r="E12" s="17">
        <f t="shared" si="0"/>
        <v>140.5</v>
      </c>
      <c r="F12" s="18">
        <f t="shared" si="1"/>
        <v>28.1</v>
      </c>
      <c r="G12" s="26">
        <v>81.4</v>
      </c>
      <c r="H12" s="19">
        <f t="shared" si="2"/>
        <v>40.7</v>
      </c>
      <c r="I12" s="19">
        <f t="shared" si="3"/>
        <v>68.80000000000001</v>
      </c>
      <c r="J12" s="27"/>
      <c r="K12" s="27"/>
    </row>
    <row r="13" spans="1:11" ht="28.5" customHeight="1">
      <c r="A13" s="25" t="s">
        <v>36</v>
      </c>
      <c r="B13" s="16" t="s">
        <v>37</v>
      </c>
      <c r="C13" s="16">
        <v>55</v>
      </c>
      <c r="D13" s="16">
        <v>80.5</v>
      </c>
      <c r="E13" s="17">
        <f t="shared" si="0"/>
        <v>135.5</v>
      </c>
      <c r="F13" s="18">
        <f t="shared" si="1"/>
        <v>27.1</v>
      </c>
      <c r="G13" s="26">
        <v>80.16</v>
      </c>
      <c r="H13" s="19">
        <f t="shared" si="2"/>
        <v>40.08</v>
      </c>
      <c r="I13" s="19">
        <f t="shared" si="3"/>
        <v>67.18</v>
      </c>
      <c r="J13" s="27"/>
      <c r="K13" s="27"/>
    </row>
  </sheetData>
  <sheetProtection/>
  <autoFilter ref="A5:K13">
    <sortState ref="A6:K13">
      <sortCondition sortBy="value" ref="A6:A13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="115" zoomScaleNormal="115" workbookViewId="0" topLeftCell="A1">
      <selection activeCell="B7" sqref="B7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38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ht="28.5" customHeight="1">
      <c r="A6" s="25" t="s">
        <v>16</v>
      </c>
      <c r="B6" s="28" t="s">
        <v>39</v>
      </c>
      <c r="C6" s="27">
        <v>45.5</v>
      </c>
      <c r="D6" s="27">
        <v>73.5</v>
      </c>
      <c r="E6" s="17">
        <f>C6+D6</f>
        <v>119</v>
      </c>
      <c r="F6" s="18">
        <f>E6*0.2</f>
        <v>23.8</v>
      </c>
      <c r="G6" s="26">
        <v>74.76</v>
      </c>
      <c r="H6" s="19">
        <f>G6*0.5</f>
        <v>37.38</v>
      </c>
      <c r="I6" s="19">
        <f>F6+H6</f>
        <v>61.18000000000001</v>
      </c>
      <c r="J6" s="27">
        <v>2</v>
      </c>
      <c r="K6" s="27" t="s">
        <v>18</v>
      </c>
    </row>
    <row r="7" spans="1:11" ht="28.5" customHeight="1">
      <c r="A7" s="25" t="s">
        <v>19</v>
      </c>
      <c r="B7" s="28" t="s">
        <v>40</v>
      </c>
      <c r="C7" s="27">
        <v>47</v>
      </c>
      <c r="D7" s="27">
        <v>92</v>
      </c>
      <c r="E7" s="17">
        <f>C7+D7</f>
        <v>139</v>
      </c>
      <c r="F7" s="18">
        <f>E7*0.2</f>
        <v>27.8</v>
      </c>
      <c r="G7" s="26">
        <v>79.2</v>
      </c>
      <c r="H7" s="19">
        <f>G7*0.5</f>
        <v>39.6</v>
      </c>
      <c r="I7" s="19">
        <f>F7+H7</f>
        <v>67.4</v>
      </c>
      <c r="J7" s="27">
        <v>1</v>
      </c>
      <c r="K7" s="27" t="s">
        <v>18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="130" zoomScaleNormal="130" workbookViewId="0" topLeftCell="A1">
      <selection activeCell="G22" sqref="G22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25" t="s">
        <v>16</v>
      </c>
      <c r="B6" s="16" t="s">
        <v>42</v>
      </c>
      <c r="C6" s="16">
        <v>75</v>
      </c>
      <c r="D6" s="16">
        <v>82</v>
      </c>
      <c r="E6" s="17">
        <f aca="true" t="shared" si="0" ref="E6:E11">C6+D6</f>
        <v>157</v>
      </c>
      <c r="F6" s="18">
        <f aca="true" t="shared" si="1" ref="F6:F11">E6*0.2</f>
        <v>31.400000000000002</v>
      </c>
      <c r="G6" s="18">
        <v>73.68</v>
      </c>
      <c r="H6" s="19">
        <f aca="true" t="shared" si="2" ref="H6:H11">G6*0.5</f>
        <v>36.84</v>
      </c>
      <c r="I6" s="19">
        <f aca="true" t="shared" si="3" ref="I6:I11">F6+H6</f>
        <v>68.24000000000001</v>
      </c>
      <c r="J6" s="23">
        <v>1</v>
      </c>
      <c r="K6" s="24" t="s">
        <v>18</v>
      </c>
    </row>
    <row r="7" spans="1:11" s="2" customFormat="1" ht="28.5" customHeight="1">
      <c r="A7" s="25" t="s">
        <v>19</v>
      </c>
      <c r="B7" s="16" t="s">
        <v>43</v>
      </c>
      <c r="C7" s="16">
        <v>60</v>
      </c>
      <c r="D7" s="16">
        <v>68.5</v>
      </c>
      <c r="E7" s="17">
        <f t="shared" si="0"/>
        <v>128.5</v>
      </c>
      <c r="F7" s="18">
        <f t="shared" si="1"/>
        <v>25.700000000000003</v>
      </c>
      <c r="G7" s="18">
        <v>82.48</v>
      </c>
      <c r="H7" s="19">
        <f t="shared" si="2"/>
        <v>41.24</v>
      </c>
      <c r="I7" s="19">
        <f t="shared" si="3"/>
        <v>66.94</v>
      </c>
      <c r="J7" s="23">
        <v>2</v>
      </c>
      <c r="K7" s="24" t="s">
        <v>18</v>
      </c>
    </row>
    <row r="8" spans="1:11" s="2" customFormat="1" ht="28.5" customHeight="1">
      <c r="A8" s="25" t="s">
        <v>21</v>
      </c>
      <c r="B8" s="16" t="s">
        <v>44</v>
      </c>
      <c r="C8" s="16">
        <v>38</v>
      </c>
      <c r="D8" s="16">
        <v>81</v>
      </c>
      <c r="E8" s="17">
        <f t="shared" si="0"/>
        <v>119</v>
      </c>
      <c r="F8" s="18">
        <f t="shared" si="1"/>
        <v>23.8</v>
      </c>
      <c r="G8" s="18">
        <v>81.06</v>
      </c>
      <c r="H8" s="19">
        <f t="shared" si="2"/>
        <v>40.53</v>
      </c>
      <c r="I8" s="19">
        <f t="shared" si="3"/>
        <v>64.33</v>
      </c>
      <c r="J8" s="23">
        <v>3</v>
      </c>
      <c r="K8" s="24" t="s">
        <v>18</v>
      </c>
    </row>
    <row r="9" spans="1:11" ht="28.5" customHeight="1">
      <c r="A9" s="25" t="s">
        <v>28</v>
      </c>
      <c r="B9" s="16" t="s">
        <v>45</v>
      </c>
      <c r="C9" s="16">
        <v>34.5</v>
      </c>
      <c r="D9" s="16">
        <v>68.5</v>
      </c>
      <c r="E9" s="17">
        <f t="shared" si="0"/>
        <v>103</v>
      </c>
      <c r="F9" s="18">
        <f t="shared" si="1"/>
        <v>20.6</v>
      </c>
      <c r="G9" s="26">
        <v>77.66</v>
      </c>
      <c r="H9" s="19">
        <f t="shared" si="2"/>
        <v>38.83</v>
      </c>
      <c r="I9" s="19">
        <f t="shared" si="3"/>
        <v>59.43</v>
      </c>
      <c r="J9" s="27"/>
      <c r="K9" s="27"/>
    </row>
    <row r="10" spans="1:11" ht="28.5" customHeight="1">
      <c r="A10" s="25" t="s">
        <v>30</v>
      </c>
      <c r="B10" s="16" t="s">
        <v>46</v>
      </c>
      <c r="C10" s="16">
        <v>27.5</v>
      </c>
      <c r="D10" s="16">
        <v>57</v>
      </c>
      <c r="E10" s="17">
        <f t="shared" si="0"/>
        <v>84.5</v>
      </c>
      <c r="F10" s="18">
        <f t="shared" si="1"/>
        <v>16.900000000000002</v>
      </c>
      <c r="G10" s="26">
        <v>71.78</v>
      </c>
      <c r="H10" s="19">
        <f t="shared" si="2"/>
        <v>35.89</v>
      </c>
      <c r="I10" s="19">
        <f t="shared" si="3"/>
        <v>52.790000000000006</v>
      </c>
      <c r="J10" s="27"/>
      <c r="K10" s="27"/>
    </row>
    <row r="11" spans="1:11" ht="28.5" customHeight="1">
      <c r="A11" s="25" t="s">
        <v>32</v>
      </c>
      <c r="B11" s="28" t="s">
        <v>47</v>
      </c>
      <c r="C11" s="27">
        <v>39.5</v>
      </c>
      <c r="D11" s="27">
        <v>56.5</v>
      </c>
      <c r="E11" s="17">
        <f t="shared" si="0"/>
        <v>96</v>
      </c>
      <c r="F11" s="18">
        <f t="shared" si="1"/>
        <v>19.200000000000003</v>
      </c>
      <c r="G11" s="26">
        <v>75.86</v>
      </c>
      <c r="H11" s="19">
        <f t="shared" si="2"/>
        <v>37.93</v>
      </c>
      <c r="I11" s="19">
        <f t="shared" si="3"/>
        <v>57.13</v>
      </c>
      <c r="J11" s="27"/>
      <c r="K11" s="27"/>
    </row>
  </sheetData>
  <sheetProtection/>
  <autoFilter ref="A5:K11">
    <sortState ref="A6:K11">
      <sortCondition sortBy="value" ref="A6:A11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="130" zoomScaleNormal="130" workbookViewId="0" topLeftCell="A2">
      <selection activeCell="I6" sqref="I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25" t="s">
        <v>16</v>
      </c>
      <c r="B6" s="25" t="s">
        <v>49</v>
      </c>
      <c r="C6" s="16">
        <v>83</v>
      </c>
      <c r="D6" s="16">
        <v>108</v>
      </c>
      <c r="E6" s="17">
        <f>C6+D6</f>
        <v>191</v>
      </c>
      <c r="F6" s="18">
        <f>E6*0.2</f>
        <v>38.2</v>
      </c>
      <c r="G6" s="18">
        <v>77.1</v>
      </c>
      <c r="H6" s="19">
        <f>G6*0.5</f>
        <v>38.55</v>
      </c>
      <c r="I6" s="19">
        <f>F6+H6</f>
        <v>76.75</v>
      </c>
      <c r="J6" s="23">
        <v>2</v>
      </c>
      <c r="K6" s="24" t="s">
        <v>18</v>
      </c>
    </row>
    <row r="7" spans="1:11" s="2" customFormat="1" ht="28.5" customHeight="1">
      <c r="A7" s="25" t="s">
        <v>19</v>
      </c>
      <c r="B7" s="25" t="s">
        <v>50</v>
      </c>
      <c r="C7" s="16">
        <v>80.5</v>
      </c>
      <c r="D7" s="16">
        <v>108.5</v>
      </c>
      <c r="E7" s="17">
        <f>C7+D7</f>
        <v>189</v>
      </c>
      <c r="F7" s="18">
        <f>E7*0.2</f>
        <v>37.800000000000004</v>
      </c>
      <c r="G7" s="18">
        <v>81.92</v>
      </c>
      <c r="H7" s="19">
        <f>G7*0.5</f>
        <v>40.96</v>
      </c>
      <c r="I7" s="19">
        <f>F7+H7</f>
        <v>78.76</v>
      </c>
      <c r="J7" s="23">
        <v>1</v>
      </c>
      <c r="K7" s="24" t="s">
        <v>18</v>
      </c>
    </row>
    <row r="8" spans="1:11" s="2" customFormat="1" ht="28.5" customHeight="1">
      <c r="A8" s="25" t="s">
        <v>21</v>
      </c>
      <c r="B8" s="25" t="s">
        <v>51</v>
      </c>
      <c r="C8" s="16">
        <v>85.5</v>
      </c>
      <c r="D8" s="16">
        <v>90</v>
      </c>
      <c r="E8" s="17">
        <f>C8+D8</f>
        <v>175.5</v>
      </c>
      <c r="F8" s="18">
        <f>E8*0.2</f>
        <v>35.1</v>
      </c>
      <c r="G8" s="18">
        <v>76.92</v>
      </c>
      <c r="H8" s="19">
        <f>G8*0.5</f>
        <v>38.46</v>
      </c>
      <c r="I8" s="19">
        <f>F8+H8</f>
        <v>73.56</v>
      </c>
      <c r="J8" s="23"/>
      <c r="K8" s="24"/>
    </row>
    <row r="9" spans="1:11" ht="28.5" customHeight="1">
      <c r="A9" s="25" t="s">
        <v>28</v>
      </c>
      <c r="B9" s="27" t="s">
        <v>52</v>
      </c>
      <c r="C9" s="16">
        <v>78.5</v>
      </c>
      <c r="D9" s="16">
        <v>93</v>
      </c>
      <c r="E9" s="17">
        <f>C9+D9</f>
        <v>171.5</v>
      </c>
      <c r="F9" s="18">
        <f>E9*0.2</f>
        <v>34.300000000000004</v>
      </c>
      <c r="G9" s="26">
        <v>80.6</v>
      </c>
      <c r="H9" s="19">
        <f>G9*0.5</f>
        <v>40.3</v>
      </c>
      <c r="I9" s="19">
        <f>F9+H9</f>
        <v>74.6</v>
      </c>
      <c r="J9" s="27"/>
      <c r="K9" s="27"/>
    </row>
    <row r="10" spans="1:11" ht="28.5" customHeight="1">
      <c r="A10" s="25" t="s">
        <v>30</v>
      </c>
      <c r="B10" s="27" t="s">
        <v>53</v>
      </c>
      <c r="C10" s="16">
        <v>84.5</v>
      </c>
      <c r="D10" s="16">
        <v>82</v>
      </c>
      <c r="E10" s="17">
        <f>C10+D10</f>
        <v>166.5</v>
      </c>
      <c r="F10" s="18">
        <f>E10*0.2</f>
        <v>33.300000000000004</v>
      </c>
      <c r="G10" s="26">
        <v>82.18</v>
      </c>
      <c r="H10" s="19">
        <f>G10*0.5</f>
        <v>41.09</v>
      </c>
      <c r="I10" s="19">
        <f>F10+H10</f>
        <v>74.39000000000001</v>
      </c>
      <c r="J10" s="27"/>
      <c r="K10" s="27"/>
    </row>
  </sheetData>
  <sheetProtection/>
  <autoFilter ref="A5:K10">
    <sortState ref="A6:K10">
      <sortCondition sortBy="value" ref="A6:A10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zoomScale="130" zoomScaleNormal="130" workbookViewId="0" topLeftCell="A1">
      <selection activeCell="M9" sqref="M9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25" t="s">
        <v>16</v>
      </c>
      <c r="B6" s="16" t="s">
        <v>55</v>
      </c>
      <c r="C6" s="16">
        <v>90.5</v>
      </c>
      <c r="D6" s="16">
        <v>95</v>
      </c>
      <c r="E6" s="17">
        <f>C6+D6</f>
        <v>185.5</v>
      </c>
      <c r="F6" s="18">
        <f>E6*0.2</f>
        <v>37.1</v>
      </c>
      <c r="G6" s="18">
        <v>81.84</v>
      </c>
      <c r="H6" s="19">
        <f>G6*0.5</f>
        <v>40.92</v>
      </c>
      <c r="I6" s="19">
        <f>F6+H6</f>
        <v>78.02000000000001</v>
      </c>
      <c r="J6" s="23">
        <v>1</v>
      </c>
      <c r="K6" s="24" t="s">
        <v>18</v>
      </c>
    </row>
    <row r="7" spans="1:11" s="2" customFormat="1" ht="28.5" customHeight="1">
      <c r="A7" s="25" t="s">
        <v>19</v>
      </c>
      <c r="B7" s="16" t="s">
        <v>56</v>
      </c>
      <c r="C7" s="16">
        <v>84.5</v>
      </c>
      <c r="D7" s="16">
        <v>98.5</v>
      </c>
      <c r="E7" s="17">
        <f>C7+D7</f>
        <v>183</v>
      </c>
      <c r="F7" s="18">
        <f>E7*0.2</f>
        <v>36.6</v>
      </c>
      <c r="G7" s="18">
        <v>79.14</v>
      </c>
      <c r="H7" s="19">
        <f>G7*0.5</f>
        <v>39.57</v>
      </c>
      <c r="I7" s="19">
        <f>F7+H7</f>
        <v>76.17</v>
      </c>
      <c r="J7" s="23">
        <v>2</v>
      </c>
      <c r="K7" s="24" t="s">
        <v>18</v>
      </c>
    </row>
    <row r="8" spans="1:11" s="2" customFormat="1" ht="28.5" customHeight="1">
      <c r="A8" s="25" t="s">
        <v>21</v>
      </c>
      <c r="B8" s="16" t="s">
        <v>57</v>
      </c>
      <c r="C8" s="16">
        <v>85</v>
      </c>
      <c r="D8" s="16">
        <v>92</v>
      </c>
      <c r="E8" s="17">
        <f>C8+D8</f>
        <v>177</v>
      </c>
      <c r="F8" s="18">
        <f>E8*0.2</f>
        <v>35.4</v>
      </c>
      <c r="G8" s="18">
        <v>81.24</v>
      </c>
      <c r="H8" s="19">
        <f>G8*0.5</f>
        <v>40.62</v>
      </c>
      <c r="I8" s="19">
        <f>F8+H8</f>
        <v>76.02</v>
      </c>
      <c r="J8" s="23"/>
      <c r="K8" s="24"/>
    </row>
    <row r="9" spans="1:11" ht="28.5" customHeight="1">
      <c r="A9" s="25" t="s">
        <v>28</v>
      </c>
      <c r="B9" s="16" t="s">
        <v>58</v>
      </c>
      <c r="C9" s="16">
        <v>80.5</v>
      </c>
      <c r="D9" s="16">
        <v>88</v>
      </c>
      <c r="E9" s="17">
        <f>C9+D9</f>
        <v>168.5</v>
      </c>
      <c r="F9" s="18">
        <f>E9*0.2</f>
        <v>33.7</v>
      </c>
      <c r="G9" s="26">
        <v>72.8</v>
      </c>
      <c r="H9" s="19">
        <f>G9*0.5</f>
        <v>36.4</v>
      </c>
      <c r="I9" s="19">
        <f>F9+H9</f>
        <v>70.1</v>
      </c>
      <c r="J9" s="27"/>
      <c r="K9" s="27"/>
    </row>
    <row r="10" spans="1:11" ht="28.5" customHeight="1">
      <c r="A10" s="25" t="s">
        <v>30</v>
      </c>
      <c r="B10" s="16" t="s">
        <v>59</v>
      </c>
      <c r="C10" s="16">
        <v>77.5</v>
      </c>
      <c r="D10" s="16">
        <v>87.5</v>
      </c>
      <c r="E10" s="17">
        <f>C10+D10</f>
        <v>165</v>
      </c>
      <c r="F10" s="18">
        <f>E10*0.2</f>
        <v>33</v>
      </c>
      <c r="G10" s="26">
        <v>75.9</v>
      </c>
      <c r="H10" s="19">
        <f>G10*0.5</f>
        <v>37.95</v>
      </c>
      <c r="I10" s="19">
        <f>F10+H10</f>
        <v>70.95</v>
      </c>
      <c r="J10" s="27"/>
      <c r="K10" s="27"/>
    </row>
  </sheetData>
  <sheetProtection/>
  <autoFilter ref="A5:K10">
    <sortState ref="A6:K10">
      <sortCondition sortBy="value" ref="A6:A10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="160" zoomScaleNormal="160" workbookViewId="0" topLeftCell="A1">
      <selection activeCell="M6" sqref="M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60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7.75" customHeight="1">
      <c r="A6" s="25" t="s">
        <v>16</v>
      </c>
      <c r="B6" s="25" t="s">
        <v>61</v>
      </c>
      <c r="C6" s="16">
        <v>51</v>
      </c>
      <c r="D6" s="17">
        <v>74</v>
      </c>
      <c r="E6" s="17">
        <f>C6+D6</f>
        <v>125</v>
      </c>
      <c r="F6" s="18">
        <f>E6*0.2</f>
        <v>25</v>
      </c>
      <c r="G6" s="18">
        <v>74.4</v>
      </c>
      <c r="H6" s="19">
        <f>G6*0.5</f>
        <v>37.2</v>
      </c>
      <c r="I6" s="19">
        <f>F6+H6</f>
        <v>62.2</v>
      </c>
      <c r="J6" s="23">
        <v>1</v>
      </c>
      <c r="K6" s="24" t="s">
        <v>18</v>
      </c>
    </row>
    <row r="7" ht="20.25" customHeight="1"/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zoomScale="130" zoomScaleNormal="130" workbookViewId="0" topLeftCell="A1">
      <selection activeCell="H10" sqref="H10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25" t="s">
        <v>16</v>
      </c>
      <c r="B6" s="25" t="s">
        <v>63</v>
      </c>
      <c r="C6" s="16">
        <v>35</v>
      </c>
      <c r="D6" s="16">
        <v>109.5</v>
      </c>
      <c r="E6" s="17">
        <f>C6+D6</f>
        <v>144.5</v>
      </c>
      <c r="F6" s="18">
        <f>E6*0.2</f>
        <v>28.900000000000002</v>
      </c>
      <c r="G6" s="18">
        <v>78.98</v>
      </c>
      <c r="H6" s="19">
        <f>G6*0.5</f>
        <v>39.49</v>
      </c>
      <c r="I6" s="19">
        <f>F6+H6</f>
        <v>68.39</v>
      </c>
      <c r="J6" s="23">
        <v>1</v>
      </c>
      <c r="K6" s="24" t="s">
        <v>18</v>
      </c>
    </row>
    <row r="7" spans="1:11" ht="28.5" customHeight="1">
      <c r="A7" s="25" t="s">
        <v>19</v>
      </c>
      <c r="B7" s="27" t="s">
        <v>64</v>
      </c>
      <c r="C7" s="16">
        <v>47.5</v>
      </c>
      <c r="D7" s="16">
        <v>78.5</v>
      </c>
      <c r="E7" s="17">
        <f>C7+D7</f>
        <v>126</v>
      </c>
      <c r="F7" s="18">
        <f>E7*0.2</f>
        <v>25.200000000000003</v>
      </c>
      <c r="G7" s="26">
        <v>75.28</v>
      </c>
      <c r="H7" s="19">
        <f>G7*0.5</f>
        <v>37.64</v>
      </c>
      <c r="I7" s="19">
        <f>F7+H7</f>
        <v>62.84</v>
      </c>
      <c r="J7" s="27">
        <v>2</v>
      </c>
      <c r="K7" s="27" t="s">
        <v>18</v>
      </c>
    </row>
    <row r="8" spans="1:11" ht="28.5" customHeight="1">
      <c r="A8" s="25" t="s">
        <v>21</v>
      </c>
      <c r="B8" s="27" t="s">
        <v>65</v>
      </c>
      <c r="C8" s="16">
        <v>22.5</v>
      </c>
      <c r="D8" s="16">
        <v>86.5</v>
      </c>
      <c r="E8" s="17">
        <f>C8+D8</f>
        <v>109</v>
      </c>
      <c r="F8" s="18">
        <f>E8*0.2</f>
        <v>21.8</v>
      </c>
      <c r="G8" s="26">
        <v>75.16</v>
      </c>
      <c r="H8" s="19">
        <f>G8*0.5</f>
        <v>37.58</v>
      </c>
      <c r="I8" s="19">
        <f>F8+H8</f>
        <v>59.379999999999995</v>
      </c>
      <c r="J8" s="27">
        <v>3</v>
      </c>
      <c r="K8" s="27" t="s">
        <v>18</v>
      </c>
    </row>
    <row r="9" spans="1:11" ht="28.5" customHeight="1">
      <c r="A9" s="25" t="s">
        <v>28</v>
      </c>
      <c r="B9" s="27" t="s">
        <v>66</v>
      </c>
      <c r="C9" s="16">
        <v>24</v>
      </c>
      <c r="D9" s="16">
        <v>76.5</v>
      </c>
      <c r="E9" s="17">
        <f>C9+D9</f>
        <v>100.5</v>
      </c>
      <c r="F9" s="18">
        <f>E9*0.2</f>
        <v>20.1</v>
      </c>
      <c r="G9" s="26">
        <v>71.04</v>
      </c>
      <c r="H9" s="19">
        <f>G9*0.5</f>
        <v>35.52</v>
      </c>
      <c r="I9" s="19">
        <f>F9+H9</f>
        <v>55.620000000000005</v>
      </c>
      <c r="J9" s="27"/>
      <c r="K9" s="27"/>
    </row>
  </sheetData>
  <sheetProtection/>
  <autoFilter ref="A5:K9">
    <sortState ref="A6:K9">
      <sortCondition sortBy="value" ref="A6:A9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="115" zoomScaleNormal="115" workbookViewId="0" topLeftCell="A2">
      <selection activeCell="L5" sqref="L5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25" t="s">
        <v>16</v>
      </c>
      <c r="B6" s="16" t="s">
        <v>68</v>
      </c>
      <c r="C6" s="16">
        <v>51.5</v>
      </c>
      <c r="D6" s="16">
        <v>90.5</v>
      </c>
      <c r="E6" s="17">
        <f>C6+D6</f>
        <v>142</v>
      </c>
      <c r="F6" s="18">
        <f>E6*0.2</f>
        <v>28.400000000000002</v>
      </c>
      <c r="G6" s="18">
        <v>79.74</v>
      </c>
      <c r="H6" s="19">
        <f>G6*0.5</f>
        <v>39.87</v>
      </c>
      <c r="I6" s="19">
        <f>F6+H6</f>
        <v>68.27</v>
      </c>
      <c r="J6" s="23">
        <v>2</v>
      </c>
      <c r="K6" s="24" t="s">
        <v>18</v>
      </c>
    </row>
    <row r="7" spans="1:11" s="2" customFormat="1" ht="28.5" customHeight="1">
      <c r="A7" s="25" t="s">
        <v>19</v>
      </c>
      <c r="B7" s="16" t="s">
        <v>69</v>
      </c>
      <c r="C7" s="16">
        <v>53.5</v>
      </c>
      <c r="D7" s="16">
        <v>87.5</v>
      </c>
      <c r="E7" s="17">
        <f>C7+D7</f>
        <v>141</v>
      </c>
      <c r="F7" s="18">
        <f>E7*0.2</f>
        <v>28.200000000000003</v>
      </c>
      <c r="G7" s="18">
        <v>80.16</v>
      </c>
      <c r="H7" s="19">
        <f>G7*0.5</f>
        <v>40.08</v>
      </c>
      <c r="I7" s="19">
        <f>F7+H7</f>
        <v>68.28</v>
      </c>
      <c r="J7" s="23">
        <v>1</v>
      </c>
      <c r="K7" s="24" t="s">
        <v>18</v>
      </c>
    </row>
    <row r="8" spans="1:11" ht="28.5" customHeight="1">
      <c r="A8" s="25" t="s">
        <v>21</v>
      </c>
      <c r="B8" s="16" t="s">
        <v>70</v>
      </c>
      <c r="C8" s="16">
        <v>33.5</v>
      </c>
      <c r="D8" s="16">
        <v>67.5</v>
      </c>
      <c r="E8" s="17">
        <f>C8+D8</f>
        <v>101</v>
      </c>
      <c r="F8" s="18">
        <f>E8*0.2</f>
        <v>20.200000000000003</v>
      </c>
      <c r="G8" s="26">
        <v>79.78</v>
      </c>
      <c r="H8" s="19">
        <f>G8*0.5</f>
        <v>39.89</v>
      </c>
      <c r="I8" s="19">
        <f>F8+H8</f>
        <v>60.09</v>
      </c>
      <c r="J8" s="27"/>
      <c r="K8" s="27"/>
    </row>
  </sheetData>
  <sheetProtection/>
  <autoFilter ref="A5:K8">
    <sortState ref="A6:K8">
      <sortCondition sortBy="value" ref="A6:A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人事股</dc:creator>
  <cp:keywords/>
  <dc:description/>
  <cp:lastModifiedBy>ovo</cp:lastModifiedBy>
  <cp:lastPrinted>2022-07-26T12:00:46Z</cp:lastPrinted>
  <dcterms:created xsi:type="dcterms:W3CDTF">2020-08-12T00:19:00Z</dcterms:created>
  <dcterms:modified xsi:type="dcterms:W3CDTF">2023-07-03T01:13:39Z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9F676EF7ADD24056B7B603DAD2837596_13</vt:lpwstr>
  </property>
</Properties>
</file>